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601" activeTab="0"/>
  </bookViews>
  <sheets>
    <sheet name="przedmiar" sheetId="1" r:id="rId1"/>
  </sheets>
  <definedNames>
    <definedName name="_xlnm.Print_Area" localSheetId="0">'przedmiar'!$A$1:$G$42</definedName>
  </definedNames>
  <calcPr fullCalcOnLoad="1"/>
</workbook>
</file>

<file path=xl/sharedStrings.xml><?xml version="1.0" encoding="utf-8"?>
<sst xmlns="http://schemas.openxmlformats.org/spreadsheetml/2006/main" count="94" uniqueCount="63">
  <si>
    <t>Lp.</t>
  </si>
  <si>
    <t>Opis elementu rozliczeniowego</t>
  </si>
  <si>
    <t xml:space="preserve">Części </t>
  </si>
  <si>
    <t xml:space="preserve">Nazwa </t>
  </si>
  <si>
    <t>Ilość</t>
  </si>
  <si>
    <t>składowe</t>
  </si>
  <si>
    <t>jedn.</t>
  </si>
  <si>
    <t>jednost.</t>
  </si>
  <si>
    <t>rozliczen.</t>
  </si>
  <si>
    <t>m2</t>
  </si>
  <si>
    <t>m3</t>
  </si>
  <si>
    <t>Przedmiar robót</t>
  </si>
  <si>
    <t>wyceny</t>
  </si>
  <si>
    <t>D-04.01.01</t>
  </si>
  <si>
    <t>wycena własna</t>
  </si>
  <si>
    <t>podstawa</t>
  </si>
  <si>
    <t>SST, KNR</t>
  </si>
  <si>
    <t>ROBOTY PRZYGOTOWAWCZE    Kod CPV 45100000-8</t>
  </si>
  <si>
    <t>PODBUDOWY Kod CPV 45233000-9</t>
  </si>
  <si>
    <t>D-01.01.01</t>
  </si>
  <si>
    <t>Odtworzenie trasy i punktów wysokościowych przy robotach</t>
  </si>
  <si>
    <t>km</t>
  </si>
  <si>
    <t>ROBOTY ZIEMNE    Kod CPV 45100000-8</t>
  </si>
  <si>
    <t>D-02.01.01</t>
  </si>
  <si>
    <t>D-04.04.02</t>
  </si>
  <si>
    <t>CPV 45233000-9</t>
  </si>
  <si>
    <t xml:space="preserve">Wykonanie wykopów mechanicznie w gruncie kat. I-II - wykonanie koryta  z transportem urobku   na odl. Do 3 km </t>
  </si>
  <si>
    <t>Mg</t>
  </si>
  <si>
    <t>ROBOTY DODATKOWE I WYKOŃCZ. Kod CPV 45100000-8</t>
  </si>
  <si>
    <t>NAWIERZCHNIE Kod CPV 45233000-9</t>
  </si>
  <si>
    <t>D-05.03.05b</t>
  </si>
  <si>
    <t>D-05.03.05a</t>
  </si>
  <si>
    <t>j/w</t>
  </si>
  <si>
    <t>SST D-06.03.01</t>
  </si>
  <si>
    <t>Odsłoniecie krawędzi jezdni i oczyszczenie nawierzchni na krawędziach</t>
  </si>
  <si>
    <r>
      <t>m</t>
    </r>
    <r>
      <rPr>
        <vertAlign val="superscript"/>
        <sz val="8"/>
        <rFont val="Arial CE"/>
        <family val="2"/>
      </rPr>
      <t>2</t>
    </r>
  </si>
  <si>
    <t>D.04.04.02</t>
  </si>
  <si>
    <t>D-04.05.01</t>
  </si>
  <si>
    <t xml:space="preserve">Profilowanie i zagęszczenie podłoża warstwy kontrukcyjne nawierzchni  na poszerzeniach jezdni </t>
  </si>
  <si>
    <t>Wykonanie nawierzchni z betonu asfaltowego  AC16W50/70 dla ruchu KR 2 na jezdni drogi - wykonanie warstwy wiążącej gr. 4 cm na poszerzeniach jezdni</t>
  </si>
  <si>
    <t>Wykonanie podbudowy z kruszywa łamanego stabilizowanego mechanicznie - mieszanka sortowana 0/63,5mm na poszerzeniach jezdni, dolna warstwa gr. 15 cm</t>
  </si>
  <si>
    <t>Wykonanie warstwy odcinającej na jezdni - podbudowa z gruntu stabilizowanego cementem o wytrzymałości Rm=5,0MPa wraz z pielęgnacją na poszerzeniach jezdni, grubość warstwy 15 cm</t>
  </si>
  <si>
    <t>Wykonanie podbudowy z kruszywa łamanego stabilizowanego mechanicznie - mieszanka sortowana 0/31,5mm na poszerzeniach jezdni, górna warstwa gr. 8 cm</t>
  </si>
  <si>
    <t xml:space="preserve">liniowych - prace pomiarowe </t>
  </si>
  <si>
    <t>Przebudowa drogi gminnej w m. JANÓW</t>
  </si>
  <si>
    <t>odcinek długości 950 mb szer. jezdni 4.5 m</t>
  </si>
  <si>
    <t>950*2*0.5</t>
  </si>
  <si>
    <t>Korekcyjne frezowanie nawierzchni bitumicznej lokalnie  na włączeniach i w miejscu rozbiórki  gr. Do 4 cm</t>
  </si>
  <si>
    <t>koryto na poszerzeniach  śr. Głębokość 40 cm</t>
  </si>
  <si>
    <t>Wykonanie nawierzchni z betonu asfaltowego  AC16W50/70 dla ruchu KR 2 na jezdni drogi - wykonanie warstwy wyrównawczej  średnio 75 kg/m2</t>
  </si>
  <si>
    <t>950*2*0.75</t>
  </si>
  <si>
    <t>6*5+5*5+4*10*1.0</t>
  </si>
  <si>
    <t>10*4*1.2*0.4</t>
  </si>
  <si>
    <t>4*10*1.2</t>
  </si>
  <si>
    <t>4*10*1.1</t>
  </si>
  <si>
    <t>10*4*1.1</t>
  </si>
  <si>
    <t>950*2*0.75*0.1</t>
  </si>
  <si>
    <t>(900*4.5+50*5+2*(6*6-3.14*6*6/4))*75/1000</t>
  </si>
  <si>
    <t>900*4.5+50*5+2*(6*6-3.14*6*6/4)</t>
  </si>
  <si>
    <t>Wykonanie nawierzchni z betonu asfaltowego  AC16W50/70 dla ruchu KR 2 na jezdni drogi - wykonanie warstwy wiążącej gr. 4 cm</t>
  </si>
  <si>
    <t>Ścinka (i uzupełnienie) poboczy gruntem rodzimym  gr. średnio 10cm (pob. 75cm)  wraz z zagęszczeniem i wyprofilowaniem</t>
  </si>
  <si>
    <t>Ulepszenie nawierzchni poboczy obustronnych szer. 0.75 m   - wykonanie naw. tłuczniowej z mieszanki sortowanej 0/31,5mm gr. 15 cm</t>
  </si>
  <si>
    <t xml:space="preserve">Nawierzchnia z betonu asfaltowego - warstwa ścieralna AC11S50/70 dla ruchu KR 2 gr. 3cm na jezdni drogi 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</si>
</sst>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000\ _z_ł_-;\-* #,##0.0000\ _z_ł_-;_-* &quot;-&quot;??\ _z_ł_-;_-@_-"/>
    <numFmt numFmtId="166" formatCode="_-* #,##0.00000\ _z_ł_-;\-* #,##0.00000\ _z_ł_-;_-* &quot;-&quot;??\ _z_ł_-;_-@_-"/>
    <numFmt numFmtId="167" formatCode="_-* #,##0.0\ _z_ł_-;\-* #,##0.0\ _z_ł_-;_-* &quot;-&quot;??\ _z_ł_-;_-@_-"/>
    <numFmt numFmtId="168" formatCode="_-* #,##0\ _z_ł_-;\-* #,##0\ _z_ł_-;_-* &quot;-&quot;??\ _z_ł_-;_-@_-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0.0"/>
    <numFmt numFmtId="173" formatCode="0.000"/>
    <numFmt numFmtId="174" formatCode="[$€-2]\ #,##0.00_);[Red]\([$€-2]\ #,##0.00\)"/>
    <numFmt numFmtId="175" formatCode="0.0000"/>
    <numFmt numFmtId="176" formatCode="0.00000"/>
  </numFmts>
  <fonts count="4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b/>
      <sz val="12"/>
      <name val="Arial CE"/>
      <family val="0"/>
    </font>
    <font>
      <b/>
      <sz val="8"/>
      <name val="Arial CE"/>
      <family val="0"/>
    </font>
    <font>
      <b/>
      <u val="single"/>
      <sz val="8"/>
      <name val="Arial CE"/>
      <family val="2"/>
    </font>
    <font>
      <sz val="6"/>
      <name val="Arial CE"/>
      <family val="2"/>
    </font>
    <font>
      <b/>
      <sz val="16"/>
      <name val="Arial CE"/>
      <family val="2"/>
    </font>
    <font>
      <b/>
      <sz val="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u val="single"/>
      <sz val="8"/>
      <name val="Arial CE"/>
      <family val="0"/>
    </font>
    <font>
      <vertAlign val="superscript"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43" fontId="4" fillId="0" borderId="0" xfId="42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43" fontId="1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43" fontId="7" fillId="0" borderId="0" xfId="42" applyFont="1" applyBorder="1" applyAlignment="1">
      <alignment/>
    </xf>
    <xf numFmtId="43" fontId="4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43" fontId="4" fillId="0" borderId="0" xfId="42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 horizontal="center"/>
    </xf>
    <xf numFmtId="43" fontId="4" fillId="0" borderId="10" xfId="42" applyNumberFormat="1" applyFont="1" applyBorder="1" applyAlignment="1">
      <alignment horizontal="center"/>
    </xf>
    <xf numFmtId="43" fontId="4" fillId="0" borderId="11" xfId="42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3" fontId="4" fillId="0" borderId="12" xfId="42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43" fontId="4" fillId="0" borderId="17" xfId="42" applyNumberFormat="1" applyFont="1" applyBorder="1" applyAlignment="1">
      <alignment horizontal="center"/>
    </xf>
    <xf numFmtId="0" fontId="5" fillId="0" borderId="18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43" fontId="4" fillId="0" borderId="20" xfId="42" applyNumberFormat="1" applyFont="1" applyBorder="1" applyAlignment="1">
      <alignment horizontal="center"/>
    </xf>
    <xf numFmtId="43" fontId="4" fillId="0" borderId="21" xfId="42" applyNumberFormat="1" applyFont="1" applyBorder="1" applyAlignment="1">
      <alignment horizontal="center"/>
    </xf>
    <xf numFmtId="43" fontId="4" fillId="0" borderId="22" xfId="42" applyNumberFormat="1" applyFont="1" applyBorder="1" applyAlignment="1">
      <alignment horizontal="center"/>
    </xf>
    <xf numFmtId="43" fontId="4" fillId="0" borderId="20" xfId="42" applyFont="1" applyBorder="1" applyAlignment="1">
      <alignment/>
    </xf>
    <xf numFmtId="43" fontId="4" fillId="0" borderId="21" xfId="42" applyFont="1" applyBorder="1" applyAlignment="1">
      <alignment/>
    </xf>
    <xf numFmtId="0" fontId="5" fillId="0" borderId="15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4" fillId="0" borderId="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5" xfId="0" applyFont="1" applyBorder="1" applyAlignment="1">
      <alignment horizontal="center" vertical="top"/>
    </xf>
    <xf numFmtId="0" fontId="4" fillId="0" borderId="23" xfId="0" applyFont="1" applyBorder="1" applyAlignment="1">
      <alignment horizontal="center" vertical="top"/>
    </xf>
    <xf numFmtId="0" fontId="4" fillId="0" borderId="24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17" xfId="0" applyFont="1" applyBorder="1" applyAlignment="1">
      <alignment wrapText="1"/>
    </xf>
    <xf numFmtId="0" fontId="4" fillId="0" borderId="14" xfId="0" applyFont="1" applyBorder="1" applyAlignment="1">
      <alignment horizontal="center" vertical="center"/>
    </xf>
    <xf numFmtId="43" fontId="4" fillId="0" borderId="14" xfId="42" applyNumberFormat="1" applyFont="1" applyBorder="1" applyAlignment="1">
      <alignment horizontal="center"/>
    </xf>
    <xf numFmtId="43" fontId="4" fillId="0" borderId="16" xfId="42" applyNumberFormat="1" applyFont="1" applyBorder="1" applyAlignment="1">
      <alignment horizontal="center"/>
    </xf>
    <xf numFmtId="0" fontId="6" fillId="0" borderId="11" xfId="0" applyFont="1" applyBorder="1" applyAlignment="1">
      <alignment wrapText="1"/>
    </xf>
    <xf numFmtId="43" fontId="0" fillId="0" borderId="0" xfId="0" applyNumberFormat="1" applyAlignment="1">
      <alignment/>
    </xf>
    <xf numFmtId="0" fontId="4" fillId="0" borderId="13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wrapText="1"/>
    </xf>
    <xf numFmtId="43" fontId="4" fillId="0" borderId="19" xfId="42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3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3" fillId="0" borderId="13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wrapText="1"/>
    </xf>
    <xf numFmtId="43" fontId="4" fillId="0" borderId="0" xfId="0" applyNumberFormat="1" applyFont="1" applyAlignment="1">
      <alignment horizontal="center"/>
    </xf>
    <xf numFmtId="43" fontId="4" fillId="0" borderId="13" xfId="42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top"/>
    </xf>
    <xf numFmtId="0" fontId="6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showGridLines="0" tabSelected="1" view="pageBreakPreview" zoomScaleSheetLayoutView="100" zoomScalePageLayoutView="0" workbookViewId="0" topLeftCell="A1">
      <selection activeCell="I39" sqref="I39"/>
    </sheetView>
  </sheetViews>
  <sheetFormatPr defaultColWidth="9.00390625" defaultRowHeight="12.75"/>
  <cols>
    <col min="1" max="1" width="3.25390625" style="0" customWidth="1"/>
    <col min="2" max="2" width="8.375" style="0" customWidth="1"/>
    <col min="3" max="3" width="45.375" style="0" customWidth="1"/>
    <col min="4" max="4" width="7.875" style="0" customWidth="1"/>
    <col min="5" max="5" width="10.125" style="0" customWidth="1"/>
    <col min="6" max="6" width="7.125" style="0" customWidth="1"/>
    <col min="7" max="7" width="12.625" style="0" customWidth="1"/>
    <col min="8" max="8" width="11.25390625" style="0" customWidth="1"/>
    <col min="9" max="9" width="11.25390625" style="0" bestFit="1" customWidth="1"/>
    <col min="10" max="10" width="8.875" style="0" customWidth="1"/>
  </cols>
  <sheetData>
    <row r="1" spans="1:7" ht="20.25">
      <c r="A1" s="82" t="s">
        <v>11</v>
      </c>
      <c r="B1" s="82"/>
      <c r="C1" s="82"/>
      <c r="D1" s="82"/>
      <c r="E1" s="82"/>
      <c r="F1" s="82"/>
      <c r="G1" s="82"/>
    </row>
    <row r="2" spans="1:7" s="15" customFormat="1" ht="8.25">
      <c r="A2" s="16"/>
      <c r="B2" s="16"/>
      <c r="C2" s="16"/>
      <c r="D2" s="16"/>
      <c r="E2" s="16"/>
      <c r="F2" s="16"/>
      <c r="G2" s="16"/>
    </row>
    <row r="3" spans="1:7" ht="15.75">
      <c r="A3" s="26" t="s">
        <v>44</v>
      </c>
      <c r="B3" s="27"/>
      <c r="C3" s="27"/>
      <c r="D3" s="27"/>
      <c r="E3" s="27"/>
      <c r="F3" s="27"/>
      <c r="G3" s="28"/>
    </row>
    <row r="4" spans="1:7" ht="15.75">
      <c r="A4" s="34" t="s">
        <v>45</v>
      </c>
      <c r="B4" s="11"/>
      <c r="C4" s="11"/>
      <c r="D4" s="11"/>
      <c r="E4" s="11"/>
      <c r="F4" s="11"/>
      <c r="G4" s="35"/>
    </row>
    <row r="5" spans="1:7" ht="12.75">
      <c r="A5" s="83" t="s">
        <v>25</v>
      </c>
      <c r="B5" s="84"/>
      <c r="C5" s="84"/>
      <c r="D5" s="84"/>
      <c r="E5" s="84"/>
      <c r="F5" s="84"/>
      <c r="G5" s="85"/>
    </row>
    <row r="6" spans="1:7" ht="12.75">
      <c r="A6" s="61" t="s">
        <v>0</v>
      </c>
      <c r="B6" s="56" t="s">
        <v>15</v>
      </c>
      <c r="C6" s="62" t="s">
        <v>1</v>
      </c>
      <c r="D6" s="55" t="s">
        <v>2</v>
      </c>
      <c r="E6" s="63" t="s">
        <v>4</v>
      </c>
      <c r="F6" s="55" t="s">
        <v>3</v>
      </c>
      <c r="G6" s="64" t="s">
        <v>4</v>
      </c>
    </row>
    <row r="7" spans="1:7" ht="12.75">
      <c r="A7" s="65"/>
      <c r="B7" s="58" t="s">
        <v>12</v>
      </c>
      <c r="C7" s="12"/>
      <c r="D7" s="57" t="s">
        <v>5</v>
      </c>
      <c r="E7" s="66"/>
      <c r="F7" s="57" t="s">
        <v>6</v>
      </c>
      <c r="G7" s="67" t="s">
        <v>7</v>
      </c>
    </row>
    <row r="8" spans="1:7" ht="12.75">
      <c r="A8" s="68"/>
      <c r="B8" s="60" t="s">
        <v>16</v>
      </c>
      <c r="C8" s="69"/>
      <c r="D8" s="59" t="s">
        <v>6</v>
      </c>
      <c r="E8" s="70"/>
      <c r="F8" s="59" t="s">
        <v>8</v>
      </c>
      <c r="G8" s="71"/>
    </row>
    <row r="9" spans="1:7" ht="12.75">
      <c r="A9" s="40"/>
      <c r="B9" s="21"/>
      <c r="C9" s="46" t="s">
        <v>17</v>
      </c>
      <c r="D9" s="21"/>
      <c r="E9" s="18"/>
      <c r="F9" s="21"/>
      <c r="G9" s="31"/>
    </row>
    <row r="10" spans="1:7" ht="12.75">
      <c r="A10" s="38">
        <v>1</v>
      </c>
      <c r="B10" s="20" t="s">
        <v>19</v>
      </c>
      <c r="C10" s="4" t="s">
        <v>20</v>
      </c>
      <c r="D10" s="20"/>
      <c r="E10" s="5"/>
      <c r="F10" s="20"/>
      <c r="G10" s="32"/>
    </row>
    <row r="11" spans="1:10" ht="13.5" customHeight="1">
      <c r="A11" s="39"/>
      <c r="B11" s="19"/>
      <c r="C11" s="37" t="s">
        <v>43</v>
      </c>
      <c r="D11" s="19" t="s">
        <v>21</v>
      </c>
      <c r="E11" s="17">
        <v>1</v>
      </c>
      <c r="F11" s="19" t="s">
        <v>21</v>
      </c>
      <c r="G11" s="33">
        <f>E11</f>
        <v>1</v>
      </c>
      <c r="J11" s="1"/>
    </row>
    <row r="12" spans="1:10" ht="22.5">
      <c r="A12" s="38">
        <v>2</v>
      </c>
      <c r="B12" s="48" t="s">
        <v>14</v>
      </c>
      <c r="C12" s="53" t="s">
        <v>34</v>
      </c>
      <c r="D12" s="20" t="s">
        <v>9</v>
      </c>
      <c r="E12" s="5">
        <v>950</v>
      </c>
      <c r="F12" s="20" t="s">
        <v>9</v>
      </c>
      <c r="G12" s="29">
        <f>E12</f>
        <v>950</v>
      </c>
      <c r="I12">
        <f>1637*2*0.5</f>
        <v>1637</v>
      </c>
      <c r="J12" s="1"/>
    </row>
    <row r="13" spans="1:10" ht="14.25" customHeight="1">
      <c r="A13" s="39"/>
      <c r="B13" s="19"/>
      <c r="C13" s="37" t="s">
        <v>46</v>
      </c>
      <c r="D13" s="19"/>
      <c r="E13" s="17"/>
      <c r="F13" s="19"/>
      <c r="G13" s="30"/>
      <c r="J13" s="1"/>
    </row>
    <row r="14" spans="1:10" ht="22.5">
      <c r="A14" s="38">
        <v>3</v>
      </c>
      <c r="B14" s="48" t="s">
        <v>14</v>
      </c>
      <c r="C14" s="36" t="s">
        <v>47</v>
      </c>
      <c r="D14" s="20" t="s">
        <v>9</v>
      </c>
      <c r="E14" s="5">
        <v>95</v>
      </c>
      <c r="F14" s="20" t="s">
        <v>9</v>
      </c>
      <c r="G14" s="29">
        <f>E14</f>
        <v>95</v>
      </c>
      <c r="I14">
        <f>6*5+5*5+4*10*1</f>
        <v>95</v>
      </c>
      <c r="J14" s="1"/>
    </row>
    <row r="15" spans="1:10" ht="12.75">
      <c r="A15" s="38"/>
      <c r="B15" s="20"/>
      <c r="C15" s="36" t="s">
        <v>51</v>
      </c>
      <c r="D15" s="20"/>
      <c r="E15" s="5"/>
      <c r="F15" s="20"/>
      <c r="G15" s="29">
        <f>E15</f>
        <v>0</v>
      </c>
      <c r="J15" s="1"/>
    </row>
    <row r="16" spans="1:7" ht="12.75">
      <c r="A16" s="40"/>
      <c r="B16" s="21"/>
      <c r="C16" s="46" t="s">
        <v>22</v>
      </c>
      <c r="D16" s="21"/>
      <c r="E16" s="18"/>
      <c r="F16" s="21"/>
      <c r="G16" s="31"/>
    </row>
    <row r="17" spans="1:10" ht="25.5" customHeight="1">
      <c r="A17" s="38">
        <v>4</v>
      </c>
      <c r="B17" s="20" t="s">
        <v>23</v>
      </c>
      <c r="C17" s="36" t="s">
        <v>26</v>
      </c>
      <c r="D17" s="20" t="s">
        <v>10</v>
      </c>
      <c r="E17" s="5">
        <v>19.2</v>
      </c>
      <c r="F17" s="20" t="s">
        <v>10</v>
      </c>
      <c r="G17" s="29">
        <f>E17</f>
        <v>19.2</v>
      </c>
      <c r="J17" s="36"/>
    </row>
    <row r="18" spans="1:10" ht="12" customHeight="1">
      <c r="A18" s="38"/>
      <c r="B18" s="23"/>
      <c r="C18" s="73" t="s">
        <v>48</v>
      </c>
      <c r="D18" s="72"/>
      <c r="E18" s="5"/>
      <c r="F18" s="20"/>
      <c r="G18" s="29"/>
      <c r="J18" s="36"/>
    </row>
    <row r="19" spans="1:10" ht="14.25" customHeight="1">
      <c r="A19" s="38"/>
      <c r="B19" s="20"/>
      <c r="C19" s="76" t="s">
        <v>52</v>
      </c>
      <c r="D19" s="19"/>
      <c r="E19" s="30"/>
      <c r="F19" s="20"/>
      <c r="G19" s="29"/>
      <c r="I19">
        <f>10*4*1.2*0.4</f>
        <v>19.200000000000003</v>
      </c>
      <c r="J19" s="36"/>
    </row>
    <row r="20" spans="1:10" ht="12.75">
      <c r="A20" s="40"/>
      <c r="B20" s="21"/>
      <c r="C20" s="46" t="s">
        <v>18</v>
      </c>
      <c r="D20" s="21"/>
      <c r="E20" s="18"/>
      <c r="F20" s="21"/>
      <c r="G20" s="31">
        <f>E20</f>
        <v>0</v>
      </c>
      <c r="J20" s="1"/>
    </row>
    <row r="21" spans="1:12" ht="27.75" customHeight="1">
      <c r="A21" s="38">
        <v>5</v>
      </c>
      <c r="B21" s="24" t="s">
        <v>13</v>
      </c>
      <c r="C21" s="42" t="s">
        <v>38</v>
      </c>
      <c r="D21" s="24" t="s">
        <v>9</v>
      </c>
      <c r="E21" s="25">
        <v>48</v>
      </c>
      <c r="F21" s="24" t="s">
        <v>9</v>
      </c>
      <c r="G21" s="45">
        <f>E21</f>
        <v>48</v>
      </c>
      <c r="I21">
        <f>40*1.2</f>
        <v>48</v>
      </c>
      <c r="J21" s="1"/>
      <c r="L21">
        <f>1637-472</f>
        <v>1165</v>
      </c>
    </row>
    <row r="22" spans="1:10" ht="15" customHeight="1">
      <c r="A22" s="38"/>
      <c r="B22" s="19"/>
      <c r="C22" s="77" t="s">
        <v>53</v>
      </c>
      <c r="D22" s="19"/>
      <c r="E22" s="17"/>
      <c r="F22" s="19"/>
      <c r="G22" s="22"/>
      <c r="J22" s="1"/>
    </row>
    <row r="23" spans="1:10" ht="45">
      <c r="A23" s="41">
        <v>6</v>
      </c>
      <c r="B23" s="20" t="s">
        <v>37</v>
      </c>
      <c r="C23" s="36" t="s">
        <v>41</v>
      </c>
      <c r="D23" s="20" t="s">
        <v>9</v>
      </c>
      <c r="E23" s="5">
        <v>48</v>
      </c>
      <c r="F23" s="20" t="s">
        <v>9</v>
      </c>
      <c r="G23" s="29">
        <f aca="true" t="shared" si="0" ref="G23:G36">E23</f>
        <v>48</v>
      </c>
      <c r="I23">
        <f>1748.61-36</f>
        <v>1712.61</v>
      </c>
      <c r="J23" s="1"/>
    </row>
    <row r="24" spans="1:10" ht="12.75">
      <c r="A24" s="39"/>
      <c r="B24" s="19"/>
      <c r="C24" s="37" t="s">
        <v>32</v>
      </c>
      <c r="D24" s="19"/>
      <c r="E24" s="17"/>
      <c r="F24" s="19"/>
      <c r="G24" s="29">
        <f t="shared" si="0"/>
        <v>0</v>
      </c>
      <c r="J24" s="1"/>
    </row>
    <row r="25" spans="1:10" ht="33.75">
      <c r="A25" s="41">
        <v>7</v>
      </c>
      <c r="B25" s="24" t="s">
        <v>24</v>
      </c>
      <c r="C25" s="42" t="s">
        <v>40</v>
      </c>
      <c r="D25" s="24" t="s">
        <v>35</v>
      </c>
      <c r="E25" s="25">
        <v>44</v>
      </c>
      <c r="F25" s="24" t="s">
        <v>9</v>
      </c>
      <c r="G25" s="45">
        <f t="shared" si="0"/>
        <v>44</v>
      </c>
      <c r="I25">
        <f>1165*1.2</f>
        <v>1398</v>
      </c>
      <c r="J25" s="1"/>
    </row>
    <row r="26" spans="1:10" ht="12.75">
      <c r="A26" s="39"/>
      <c r="B26" s="19"/>
      <c r="C26" s="37" t="s">
        <v>54</v>
      </c>
      <c r="D26" s="19"/>
      <c r="E26" s="17"/>
      <c r="F26" s="19"/>
      <c r="G26" s="22">
        <f t="shared" si="0"/>
        <v>0</v>
      </c>
      <c r="J26" s="1"/>
    </row>
    <row r="27" spans="1:10" ht="33.75">
      <c r="A27" s="38">
        <v>8</v>
      </c>
      <c r="B27" s="20" t="s">
        <v>36</v>
      </c>
      <c r="C27" s="36" t="s">
        <v>42</v>
      </c>
      <c r="D27" s="20" t="s">
        <v>35</v>
      </c>
      <c r="E27" s="5">
        <v>44</v>
      </c>
      <c r="F27" s="24" t="s">
        <v>9</v>
      </c>
      <c r="G27" s="45">
        <f t="shared" si="0"/>
        <v>44</v>
      </c>
      <c r="J27" s="1"/>
    </row>
    <row r="28" spans="1:10" ht="12.75">
      <c r="A28" s="38"/>
      <c r="B28" s="20"/>
      <c r="C28" s="37" t="s">
        <v>32</v>
      </c>
      <c r="D28" s="20"/>
      <c r="E28" s="5"/>
      <c r="F28" s="19"/>
      <c r="G28" s="22">
        <f t="shared" si="0"/>
        <v>0</v>
      </c>
      <c r="I28" s="47">
        <f>935.88+68.6+398.37+8.9+213.86</f>
        <v>1625.6100000000001</v>
      </c>
      <c r="J28" s="1"/>
    </row>
    <row r="29" spans="1:10" ht="12.75">
      <c r="A29" s="40"/>
      <c r="B29" s="43"/>
      <c r="C29" s="46" t="s">
        <v>29</v>
      </c>
      <c r="D29" s="21"/>
      <c r="E29" s="18"/>
      <c r="F29" s="21"/>
      <c r="G29" s="31">
        <f t="shared" si="0"/>
        <v>0</v>
      </c>
      <c r="I29" s="47"/>
      <c r="J29" s="1"/>
    </row>
    <row r="30" spans="1:10" ht="35.25" customHeight="1">
      <c r="A30" s="38">
        <v>9</v>
      </c>
      <c r="B30" s="51" t="s">
        <v>30</v>
      </c>
      <c r="C30" s="53" t="s">
        <v>39</v>
      </c>
      <c r="D30" s="20" t="s">
        <v>9</v>
      </c>
      <c r="E30" s="78">
        <v>44</v>
      </c>
      <c r="F30" s="24" t="s">
        <v>9</v>
      </c>
      <c r="G30" s="45">
        <f t="shared" si="0"/>
        <v>44</v>
      </c>
      <c r="I30" s="47">
        <f>1165*1.1</f>
        <v>1281.5</v>
      </c>
      <c r="J30" s="1"/>
    </row>
    <row r="31" spans="1:10" ht="14.25" customHeight="1">
      <c r="A31" s="39"/>
      <c r="B31" s="19"/>
      <c r="C31" s="37" t="s">
        <v>55</v>
      </c>
      <c r="D31" s="19"/>
      <c r="E31" s="17"/>
      <c r="F31" s="19"/>
      <c r="G31" s="22"/>
      <c r="I31" s="47"/>
      <c r="J31" s="1"/>
    </row>
    <row r="32" spans="1:11" ht="35.25" customHeight="1">
      <c r="A32" s="38">
        <v>10</v>
      </c>
      <c r="B32" s="48" t="s">
        <v>30</v>
      </c>
      <c r="C32" s="53" t="s">
        <v>49</v>
      </c>
      <c r="D32" s="20" t="s">
        <v>27</v>
      </c>
      <c r="E32" s="78">
        <v>323.66</v>
      </c>
      <c r="F32" s="20" t="s">
        <v>27</v>
      </c>
      <c r="G32" s="79">
        <f t="shared" si="0"/>
        <v>323.66</v>
      </c>
      <c r="I32" s="47">
        <f>(900*4.5+50*5+2*(6*6-3.14*6*6/4))*75/1000</f>
        <v>323.66099999999994</v>
      </c>
      <c r="J32" s="1"/>
      <c r="K32">
        <f>950*4.5*75</f>
        <v>320625</v>
      </c>
    </row>
    <row r="33" spans="1:10" ht="15" customHeight="1">
      <c r="A33" s="80"/>
      <c r="B33" s="19"/>
      <c r="C33" s="37" t="s">
        <v>57</v>
      </c>
      <c r="D33" s="19"/>
      <c r="E33" s="30"/>
      <c r="F33" s="19"/>
      <c r="G33" s="22"/>
      <c r="I33" s="47"/>
      <c r="J33" s="1"/>
    </row>
    <row r="34" spans="1:10" ht="33.75">
      <c r="A34" s="38">
        <v>11</v>
      </c>
      <c r="B34" s="48" t="s">
        <v>30</v>
      </c>
      <c r="C34" s="53" t="s">
        <v>59</v>
      </c>
      <c r="D34" s="20" t="s">
        <v>9</v>
      </c>
      <c r="E34" s="5">
        <v>4315.48</v>
      </c>
      <c r="F34" s="20" t="s">
        <v>9</v>
      </c>
      <c r="G34" s="29">
        <f>E34</f>
        <v>4315.48</v>
      </c>
      <c r="I34" s="47">
        <f>900*4.5+50*5+2*(6*6-3.14*6*6/4)</f>
        <v>4315.48</v>
      </c>
      <c r="J34" s="1"/>
    </row>
    <row r="35" spans="1:10" ht="15" customHeight="1">
      <c r="A35" s="38"/>
      <c r="B35" s="20"/>
      <c r="C35" s="36" t="s">
        <v>58</v>
      </c>
      <c r="D35" s="20"/>
      <c r="E35" s="5"/>
      <c r="F35" s="20"/>
      <c r="G35" s="29"/>
      <c r="I35" s="47"/>
      <c r="J35" s="1"/>
    </row>
    <row r="36" spans="1:10" ht="25.5" customHeight="1">
      <c r="A36" s="41">
        <v>12</v>
      </c>
      <c r="B36" s="51" t="s">
        <v>31</v>
      </c>
      <c r="C36" s="74" t="s">
        <v>62</v>
      </c>
      <c r="D36" s="24" t="s">
        <v>9</v>
      </c>
      <c r="E36" s="25">
        <v>4315.48</v>
      </c>
      <c r="F36" s="24" t="s">
        <v>9</v>
      </c>
      <c r="G36" s="54">
        <f t="shared" si="0"/>
        <v>4315.48</v>
      </c>
      <c r="I36" s="47">
        <f>950*4.5+2*(6*6-3.14*6*6/4)</f>
        <v>4290.48</v>
      </c>
      <c r="J36" s="1"/>
    </row>
    <row r="37" spans="1:10" ht="14.25" customHeight="1">
      <c r="A37" s="39"/>
      <c r="B37" s="50"/>
      <c r="C37" s="52" t="s">
        <v>58</v>
      </c>
      <c r="D37" s="19"/>
      <c r="E37" s="17"/>
      <c r="F37" s="19"/>
      <c r="G37" s="30"/>
      <c r="I37" s="47"/>
      <c r="J37" s="1"/>
    </row>
    <row r="38" spans="1:7" ht="12.75" customHeight="1">
      <c r="A38" s="40"/>
      <c r="B38" s="43"/>
      <c r="C38" s="46" t="s">
        <v>28</v>
      </c>
      <c r="D38" s="21"/>
      <c r="E38" s="18"/>
      <c r="F38" s="21"/>
      <c r="G38" s="44">
        <f>E38</f>
        <v>0</v>
      </c>
    </row>
    <row r="39" spans="1:9" ht="28.5" customHeight="1">
      <c r="A39" s="41">
        <v>13</v>
      </c>
      <c r="B39" s="75" t="s">
        <v>33</v>
      </c>
      <c r="C39" s="74" t="s">
        <v>60</v>
      </c>
      <c r="D39" s="24" t="s">
        <v>10</v>
      </c>
      <c r="E39" s="25">
        <v>142.5</v>
      </c>
      <c r="F39" s="24" t="s">
        <v>10</v>
      </c>
      <c r="G39" s="54">
        <f>E39</f>
        <v>142.5</v>
      </c>
      <c r="I39">
        <f>950*2*0.75*0.1</f>
        <v>142.5</v>
      </c>
    </row>
    <row r="40" spans="1:7" ht="12.75" customHeight="1">
      <c r="A40" s="39"/>
      <c r="B40" s="49"/>
      <c r="C40" s="37" t="s">
        <v>56</v>
      </c>
      <c r="D40" s="19"/>
      <c r="E40" s="17"/>
      <c r="F40" s="19"/>
      <c r="G40" s="30"/>
    </row>
    <row r="41" spans="1:9" ht="39" customHeight="1">
      <c r="A41" s="41">
        <v>14</v>
      </c>
      <c r="B41" s="75" t="s">
        <v>14</v>
      </c>
      <c r="C41" s="74" t="s">
        <v>61</v>
      </c>
      <c r="D41" s="24" t="s">
        <v>9</v>
      </c>
      <c r="E41" s="25">
        <v>1425</v>
      </c>
      <c r="F41" s="24" t="s">
        <v>9</v>
      </c>
      <c r="G41" s="54">
        <f>E41</f>
        <v>1425</v>
      </c>
      <c r="I41">
        <f>950*2*0.75</f>
        <v>1425</v>
      </c>
    </row>
    <row r="42" spans="1:7" ht="12.75">
      <c r="A42" s="39"/>
      <c r="B42" s="49"/>
      <c r="C42" s="37" t="s">
        <v>50</v>
      </c>
      <c r="D42" s="19"/>
      <c r="E42" s="17"/>
      <c r="F42" s="19"/>
      <c r="G42" s="30"/>
    </row>
    <row r="43" spans="1:7" ht="12.75">
      <c r="A43" s="81"/>
      <c r="B43" s="81"/>
      <c r="C43" s="81"/>
      <c r="D43" s="81"/>
      <c r="E43" s="81"/>
      <c r="F43" s="81"/>
      <c r="G43" s="81"/>
    </row>
    <row r="44" spans="1:7" ht="12.75">
      <c r="A44" s="2"/>
      <c r="B44" s="2"/>
      <c r="C44" s="12"/>
      <c r="D44" s="2"/>
      <c r="E44" s="5"/>
      <c r="F44" s="2"/>
      <c r="G44" s="13"/>
    </row>
    <row r="45" spans="1:7" ht="12.75">
      <c r="A45" s="2"/>
      <c r="B45" s="2"/>
      <c r="C45" s="4"/>
      <c r="D45" s="2"/>
      <c r="E45" s="5"/>
      <c r="F45" s="2"/>
      <c r="G45" s="13"/>
    </row>
    <row r="46" spans="1:7" ht="12.75">
      <c r="A46" s="2"/>
      <c r="B46" s="2"/>
      <c r="C46" s="4"/>
      <c r="D46" s="2"/>
      <c r="E46" s="5"/>
      <c r="F46" s="2"/>
      <c r="G46" s="13"/>
    </row>
    <row r="47" spans="1:7" ht="12.75">
      <c r="A47" s="2"/>
      <c r="B47" s="2"/>
      <c r="C47" s="4"/>
      <c r="D47" s="2"/>
      <c r="E47" s="5"/>
      <c r="F47" s="2"/>
      <c r="G47" s="13"/>
    </row>
    <row r="48" spans="1:7" ht="12.75">
      <c r="A48" s="2"/>
      <c r="B48" s="2"/>
      <c r="C48" s="4"/>
      <c r="D48" s="2"/>
      <c r="E48" s="5"/>
      <c r="F48" s="2"/>
      <c r="G48" s="13"/>
    </row>
    <row r="49" spans="1:7" ht="12.75">
      <c r="A49" s="2"/>
      <c r="B49" s="2"/>
      <c r="C49" s="4"/>
      <c r="D49" s="2"/>
      <c r="E49" s="5"/>
      <c r="F49" s="2"/>
      <c r="G49" s="13"/>
    </row>
    <row r="50" spans="1:7" ht="12.75">
      <c r="A50" s="2"/>
      <c r="B50" s="14"/>
      <c r="C50" s="4"/>
      <c r="D50" s="2"/>
      <c r="E50" s="5"/>
      <c r="F50" s="2"/>
      <c r="G50" s="13"/>
    </row>
    <row r="51" spans="1:7" ht="12.75">
      <c r="A51" s="2"/>
      <c r="B51" s="2"/>
      <c r="C51" s="12"/>
      <c r="D51" s="2"/>
      <c r="E51" s="5"/>
      <c r="F51" s="2"/>
      <c r="G51" s="13"/>
    </row>
    <row r="52" spans="1:7" ht="12.75">
      <c r="A52" s="2"/>
      <c r="B52" s="2"/>
      <c r="C52" s="4"/>
      <c r="D52" s="2"/>
      <c r="E52" s="5"/>
      <c r="F52" s="2"/>
      <c r="G52" s="13"/>
    </row>
    <row r="53" spans="1:7" ht="12.75">
      <c r="A53" s="2"/>
      <c r="B53" s="2"/>
      <c r="C53" s="4"/>
      <c r="D53" s="2"/>
      <c r="E53" s="5"/>
      <c r="F53" s="2"/>
      <c r="G53" s="13"/>
    </row>
    <row r="54" spans="1:7" ht="12.75">
      <c r="A54" s="2"/>
      <c r="B54" s="2"/>
      <c r="C54" s="4"/>
      <c r="D54" s="2"/>
      <c r="E54" s="5"/>
      <c r="F54" s="2"/>
      <c r="G54" s="13"/>
    </row>
    <row r="55" spans="1:7" ht="12.75">
      <c r="A55" s="2"/>
      <c r="B55" s="2"/>
      <c r="C55" s="4"/>
      <c r="D55" s="2"/>
      <c r="E55" s="5"/>
      <c r="F55" s="2"/>
      <c r="G55" s="13"/>
    </row>
    <row r="56" spans="1:7" ht="12.75">
      <c r="A56" s="2"/>
      <c r="B56" s="2"/>
      <c r="C56" s="4"/>
      <c r="D56" s="2"/>
      <c r="E56" s="5"/>
      <c r="F56" s="2"/>
      <c r="G56" s="13"/>
    </row>
    <row r="57" spans="1:7" ht="12.75">
      <c r="A57" s="2"/>
      <c r="B57" s="2"/>
      <c r="C57" s="4"/>
      <c r="D57" s="2"/>
      <c r="E57" s="5"/>
      <c r="F57" s="2"/>
      <c r="G57" s="13"/>
    </row>
    <row r="58" spans="1:7" ht="12.75">
      <c r="A58" s="2"/>
      <c r="B58" s="2"/>
      <c r="C58" s="4"/>
      <c r="D58" s="2"/>
      <c r="E58" s="5"/>
      <c r="F58" s="2"/>
      <c r="G58" s="13"/>
    </row>
    <row r="59" spans="1:7" ht="12.75">
      <c r="A59" s="2"/>
      <c r="B59" s="2"/>
      <c r="C59" s="4"/>
      <c r="D59" s="2"/>
      <c r="E59" s="5"/>
      <c r="F59" s="2"/>
      <c r="G59" s="13"/>
    </row>
    <row r="60" spans="1:7" ht="12.75">
      <c r="A60" s="2"/>
      <c r="B60" s="2"/>
      <c r="C60" s="4"/>
      <c r="D60" s="2"/>
      <c r="E60" s="5"/>
      <c r="F60" s="2"/>
      <c r="G60" s="13"/>
    </row>
    <row r="61" spans="1:7" ht="12.75">
      <c r="A61" s="2"/>
      <c r="B61" s="2"/>
      <c r="C61" s="4"/>
      <c r="D61" s="2"/>
      <c r="E61" s="5"/>
      <c r="F61" s="2"/>
      <c r="G61" s="13"/>
    </row>
    <row r="62" spans="1:7" ht="12.75">
      <c r="A62" s="2"/>
      <c r="B62" s="2"/>
      <c r="C62" s="4"/>
      <c r="D62" s="2"/>
      <c r="E62" s="5"/>
      <c r="F62" s="2"/>
      <c r="G62" s="13"/>
    </row>
    <row r="63" spans="1:7" ht="12.75">
      <c r="A63" s="2"/>
      <c r="B63" s="2"/>
      <c r="C63" s="3"/>
      <c r="D63" s="2"/>
      <c r="E63" s="5"/>
      <c r="F63" s="2"/>
      <c r="G63" s="13"/>
    </row>
    <row r="64" spans="1:7" ht="12.75">
      <c r="A64" s="2"/>
      <c r="B64" s="2"/>
      <c r="C64" s="4"/>
      <c r="D64" s="2"/>
      <c r="E64" s="5"/>
      <c r="F64" s="2"/>
      <c r="G64" s="13"/>
    </row>
    <row r="65" spans="1:7" ht="12.75">
      <c r="A65" s="2"/>
      <c r="B65" s="2"/>
      <c r="C65" s="4"/>
      <c r="D65" s="2"/>
      <c r="E65" s="5"/>
      <c r="F65" s="2"/>
      <c r="G65" s="13"/>
    </row>
    <row r="66" spans="1:7" ht="12.75">
      <c r="A66" s="2"/>
      <c r="B66" s="2"/>
      <c r="C66" s="4"/>
      <c r="D66" s="2"/>
      <c r="E66" s="5"/>
      <c r="F66" s="2"/>
      <c r="G66" s="13"/>
    </row>
    <row r="67" spans="1:7" ht="12.75">
      <c r="A67" s="2"/>
      <c r="B67" s="2"/>
      <c r="C67" s="4"/>
      <c r="D67" s="2"/>
      <c r="E67" s="5"/>
      <c r="F67" s="2"/>
      <c r="G67" s="13"/>
    </row>
    <row r="68" spans="1:7" ht="12.75">
      <c r="A68" s="2"/>
      <c r="B68" s="2"/>
      <c r="C68" s="4"/>
      <c r="D68" s="2"/>
      <c r="E68" s="5"/>
      <c r="F68" s="2"/>
      <c r="G68" s="13"/>
    </row>
    <row r="69" spans="1:7" ht="12.75">
      <c r="A69" s="2"/>
      <c r="B69" s="2"/>
      <c r="C69" s="4"/>
      <c r="D69" s="2"/>
      <c r="E69" s="5"/>
      <c r="F69" s="2"/>
      <c r="G69" s="13"/>
    </row>
    <row r="70" spans="1:7" ht="12.75">
      <c r="A70" s="2"/>
      <c r="B70" s="2"/>
      <c r="C70" s="4"/>
      <c r="D70" s="2"/>
      <c r="E70" s="5"/>
      <c r="F70" s="2"/>
      <c r="G70" s="13"/>
    </row>
    <row r="71" spans="1:7" ht="12.75">
      <c r="A71" s="2"/>
      <c r="B71" s="2"/>
      <c r="C71" s="4"/>
      <c r="D71" s="2"/>
      <c r="E71" s="5"/>
      <c r="F71" s="2"/>
      <c r="G71" s="13"/>
    </row>
    <row r="72" spans="1:7" ht="12.75">
      <c r="A72" s="2"/>
      <c r="B72" s="2"/>
      <c r="C72" s="4"/>
      <c r="D72" s="2"/>
      <c r="E72" s="5"/>
      <c r="F72" s="8"/>
      <c r="G72" s="9"/>
    </row>
    <row r="73" spans="1:7" ht="12.75">
      <c r="A73" s="1"/>
      <c r="B73" s="1"/>
      <c r="C73" s="1"/>
      <c r="D73" s="1"/>
      <c r="E73" s="1"/>
      <c r="F73" s="4"/>
      <c r="G73" s="10"/>
    </row>
    <row r="74" spans="1:7" ht="12.75">
      <c r="A74" s="1"/>
      <c r="B74" s="1"/>
      <c r="C74" s="1"/>
      <c r="D74" s="1"/>
      <c r="E74" s="6"/>
      <c r="F74" s="6"/>
      <c r="G74" s="7"/>
    </row>
    <row r="75" spans="1:7" ht="12.75">
      <c r="A75" s="1"/>
      <c r="B75" s="1"/>
      <c r="C75" s="1"/>
      <c r="D75" s="1"/>
      <c r="E75" s="1"/>
      <c r="F75" s="1"/>
      <c r="G75" s="1"/>
    </row>
    <row r="76" spans="1:7" ht="12.75">
      <c r="A76" s="1"/>
      <c r="B76" s="4"/>
      <c r="C76" s="1"/>
      <c r="D76" s="1"/>
      <c r="E76" s="1"/>
      <c r="F76" s="1"/>
      <c r="G76" s="1"/>
    </row>
    <row r="77" spans="1:7" ht="12.75">
      <c r="A77" s="1"/>
      <c r="B77" s="1"/>
      <c r="C77" s="1"/>
      <c r="D77" s="1"/>
      <c r="E77" s="1"/>
      <c r="F77" s="1"/>
      <c r="G77" s="1"/>
    </row>
    <row r="78" spans="1:7" ht="12.75">
      <c r="A78" s="1"/>
      <c r="B78" s="1"/>
      <c r="C78" s="1"/>
      <c r="D78" s="1"/>
      <c r="E78" s="1"/>
      <c r="F78" s="1"/>
      <c r="G78" s="1"/>
    </row>
    <row r="79" spans="1:7" ht="12.75">
      <c r="A79" s="1"/>
      <c r="B79" s="1"/>
      <c r="C79" s="1"/>
      <c r="D79" s="1"/>
      <c r="E79" s="1"/>
      <c r="F79" s="1"/>
      <c r="G79" s="1"/>
    </row>
    <row r="80" spans="1:7" ht="12.75">
      <c r="A80" s="1"/>
      <c r="B80" s="1"/>
      <c r="C80" s="1"/>
      <c r="D80" s="1"/>
      <c r="E80" s="1"/>
      <c r="F80" s="1"/>
      <c r="G80" s="1"/>
    </row>
    <row r="81" spans="1:7" ht="12.75">
      <c r="A81" s="1"/>
      <c r="B81" s="1"/>
      <c r="C81" s="1"/>
      <c r="D81" s="1"/>
      <c r="E81" s="1"/>
      <c r="F81" s="1"/>
      <c r="G81" s="1"/>
    </row>
    <row r="82" spans="1:7" ht="12.75">
      <c r="A82" s="1"/>
      <c r="B82" s="1"/>
      <c r="C82" s="1"/>
      <c r="D82" s="1"/>
      <c r="E82" s="1"/>
      <c r="F82" s="1"/>
      <c r="G82" s="1"/>
    </row>
    <row r="83" spans="1:7" ht="12.75">
      <c r="A83" s="1"/>
      <c r="B83" s="1"/>
      <c r="C83" s="1"/>
      <c r="D83" s="1"/>
      <c r="E83" s="1"/>
      <c r="F83" s="1"/>
      <c r="G83" s="1"/>
    </row>
    <row r="84" spans="1:7" ht="12.75">
      <c r="A84" s="1"/>
      <c r="B84" s="1"/>
      <c r="C84" s="1"/>
      <c r="D84" s="1"/>
      <c r="E84" s="1"/>
      <c r="F84" s="1"/>
      <c r="G84" s="1"/>
    </row>
    <row r="85" spans="1:7" ht="12.75">
      <c r="A85" s="1"/>
      <c r="B85" s="1"/>
      <c r="C85" s="1"/>
      <c r="D85" s="1"/>
      <c r="E85" s="1"/>
      <c r="F85" s="1"/>
      <c r="G85" s="1"/>
    </row>
    <row r="86" spans="1:7" ht="12.75">
      <c r="A86" s="1"/>
      <c r="B86" s="1"/>
      <c r="C86" s="1"/>
      <c r="D86" s="1"/>
      <c r="E86" s="1"/>
      <c r="F86" s="1"/>
      <c r="G86" s="1"/>
    </row>
  </sheetData>
  <sheetProtection/>
  <mergeCells count="3">
    <mergeCell ref="A43:G43"/>
    <mergeCell ref="A1:G1"/>
    <mergeCell ref="A5:G5"/>
  </mergeCells>
  <printOptions/>
  <pageMargins left="0.5511811023622047" right="0.3937007874015748" top="0.7874015748031497" bottom="0.7874015748031497" header="0.5118110236220472" footer="0.5118110236220472"/>
  <pageSetup horizontalDpi="300" verticalDpi="300" orientation="portrait" paperSize="9" r:id="rId1"/>
  <rowBreaks count="1" manualBreakCount="1">
    <brk id="3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 Tomasz</dc:creator>
  <cp:keywords/>
  <dc:description/>
  <cp:lastModifiedBy>Admin</cp:lastModifiedBy>
  <cp:lastPrinted>2013-09-23T15:12:10Z</cp:lastPrinted>
  <dcterms:created xsi:type="dcterms:W3CDTF">1998-03-22T04:17:14Z</dcterms:created>
  <dcterms:modified xsi:type="dcterms:W3CDTF">2016-06-06T10:15:09Z</dcterms:modified>
  <cp:category/>
  <cp:version/>
  <cp:contentType/>
  <cp:contentStatus/>
</cp:coreProperties>
</file>